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300" windowWidth="18735" windowHeight="11700" activeTab="1"/>
  </bookViews>
  <sheets>
    <sheet name="Calculator" sheetId="1" r:id="rId1"/>
    <sheet name="Next Steps" sheetId="3" r:id="rId2"/>
    <sheet name="Sample Values" sheetId="2" r:id="rId3"/>
  </sheets>
  <calcPr calcId="145621"/>
</workbook>
</file>

<file path=xl/calcChain.xml><?xml version="1.0" encoding="utf-8"?>
<calcChain xmlns="http://schemas.openxmlformats.org/spreadsheetml/2006/main">
  <c r="G35" i="2" l="1"/>
  <c r="G34" i="2"/>
  <c r="G28" i="2"/>
  <c r="G27" i="2"/>
  <c r="G29" i="2" s="1"/>
  <c r="G21" i="2"/>
  <c r="G20" i="2"/>
  <c r="G22" i="2" s="1"/>
  <c r="G14" i="2"/>
  <c r="G13" i="2"/>
  <c r="G15" i="2" s="1"/>
  <c r="G36" i="2" l="1"/>
  <c r="B20" i="2" l="1"/>
  <c r="C20" i="2"/>
  <c r="D20" i="2"/>
  <c r="E20" i="2"/>
  <c r="F20" i="2"/>
  <c r="B21" i="1"/>
  <c r="B33" i="1" l="1"/>
  <c r="B34" i="1"/>
  <c r="B20" i="1"/>
  <c r="C34" i="2"/>
  <c r="D34" i="2"/>
  <c r="E34" i="2"/>
  <c r="F34" i="2"/>
  <c r="F35" i="2"/>
  <c r="E35" i="2"/>
  <c r="D35" i="2"/>
  <c r="C35" i="2"/>
  <c r="B34" i="2"/>
  <c r="B39" i="1"/>
  <c r="B40" i="1"/>
  <c r="B41" i="1" s="1"/>
  <c r="E36" i="2" l="1"/>
  <c r="B35" i="1"/>
  <c r="C36" i="2"/>
  <c r="D36" i="2"/>
  <c r="F36" i="2"/>
  <c r="B35" i="2"/>
  <c r="B36" i="2" s="1"/>
  <c r="F28" i="2"/>
  <c r="E28" i="2"/>
  <c r="D28" i="2"/>
  <c r="C28" i="2"/>
  <c r="F27" i="2"/>
  <c r="E27" i="2"/>
  <c r="D27" i="2"/>
  <c r="C27" i="2"/>
  <c r="B28" i="2"/>
  <c r="F21" i="2"/>
  <c r="E21" i="2"/>
  <c r="D21" i="2"/>
  <c r="C21" i="2"/>
  <c r="B21" i="2"/>
  <c r="F14" i="2"/>
  <c r="E14" i="2"/>
  <c r="D14" i="2"/>
  <c r="C14" i="2"/>
  <c r="B14" i="2"/>
  <c r="F13" i="2"/>
  <c r="E13" i="2"/>
  <c r="D13" i="2"/>
  <c r="C13" i="2"/>
  <c r="B13" i="2"/>
  <c r="G9" i="2"/>
  <c r="F9" i="2"/>
  <c r="E9" i="2"/>
  <c r="D9" i="2"/>
  <c r="C9" i="2"/>
  <c r="B9" i="2"/>
  <c r="B28" i="1"/>
  <c r="B27" i="1"/>
  <c r="B14" i="1"/>
  <c r="B13" i="1"/>
  <c r="B8" i="1"/>
  <c r="D29" i="2" l="1"/>
  <c r="C15" i="2"/>
  <c r="C22" i="2"/>
  <c r="C29" i="2"/>
  <c r="B15" i="2"/>
  <c r="F15" i="2"/>
  <c r="B22" i="2"/>
  <c r="F22" i="2"/>
  <c r="F29" i="2"/>
  <c r="D15" i="2"/>
  <c r="D22" i="2"/>
  <c r="E15" i="2"/>
  <c r="E22" i="2"/>
  <c r="E29" i="2"/>
  <c r="B15" i="1"/>
  <c r="B22" i="1"/>
  <c r="B29" i="1"/>
  <c r="B27" i="2"/>
  <c r="B29" i="2" s="1"/>
</calcChain>
</file>

<file path=xl/sharedStrings.xml><?xml version="1.0" encoding="utf-8"?>
<sst xmlns="http://schemas.openxmlformats.org/spreadsheetml/2006/main" count="83" uniqueCount="30">
  <si>
    <t>Downspout Planter</t>
  </si>
  <si>
    <t>Total Cost</t>
  </si>
  <si>
    <t>PWD Contribution</t>
  </si>
  <si>
    <t>Participant Cost</t>
  </si>
  <si>
    <t>Rain Garden</t>
  </si>
  <si>
    <t>Surface Area</t>
  </si>
  <si>
    <t>De-paving</t>
  </si>
  <si>
    <t>Porous Paving</t>
  </si>
  <si>
    <t xml:space="preserve">Rain Check Cost Estimate Calculator </t>
  </si>
  <si>
    <t>Sample Values</t>
  </si>
  <si>
    <r>
      <rPr>
        <b/>
        <sz val="11"/>
        <color theme="1"/>
        <rFont val="Calibri"/>
        <family val="2"/>
        <scheme val="minor"/>
      </rPr>
      <t>Note:</t>
    </r>
    <r>
      <rPr>
        <sz val="11"/>
        <color theme="1"/>
        <rFont val="Calibri"/>
        <family val="2"/>
        <scheme val="minor"/>
      </rPr>
      <t xml:space="preserve"> These numbers are only meant to provide participants with an idea of the cost of the project. They are not final costs.</t>
    </r>
  </si>
  <si>
    <r>
      <t xml:space="preserve">Directions: </t>
    </r>
    <r>
      <rPr>
        <sz val="11"/>
        <color theme="1"/>
        <rFont val="Calibri"/>
        <family val="2"/>
        <scheme val="minor"/>
      </rPr>
      <t>Enter the estimated surface area of the stormwater tool (from the assessment form) in the blue square. The form will calculate the appoximate total cost of the tool, PWD payment and participant cost.</t>
    </r>
  </si>
  <si>
    <t>3. A landscaping contractor will contact you to set up an appointment for an estimate.</t>
  </si>
  <si>
    <t>Stone on open-graded base</t>
  </si>
  <si>
    <t>Stone on Open Graded Base</t>
  </si>
  <si>
    <t>Next Steps (to be inserted into Recommendations Summary in assessment report)</t>
  </si>
  <si>
    <t>5. Contractor will schedule the installation of your rain garden.  PHS will pay the subsidy to the contractor; your remaining balance is directly payable to the contractor.</t>
  </si>
  <si>
    <t>Permeable Pavers (patio)</t>
  </si>
  <si>
    <t>Permeable Pavers (driveway)</t>
  </si>
  <si>
    <t>Note: Smaller jobs tend to be more expensive on a per square foot basis. For example, it isn't unsual for a 100sf rain garden to cost $2,200, in which case the homeowner would have to pay $600, not $100. This depends on the nature of the project, but it is good to keep in mind when providing cost estimates.</t>
  </si>
  <si>
    <t xml:space="preserve">2. Decide which size planter you would like. </t>
  </si>
  <si>
    <t>1. Sign participant waiver and email to PHS at RainCheck@pennhort.org</t>
  </si>
  <si>
    <t xml:space="preserve">3. Submit a $25 payment for a consultation appointment on PHS' secure website: https://www.pennhort.net/raincheck. The $25 fee is non-refundable but it will be credited to the cost of the planter. </t>
  </si>
  <si>
    <t>4. After PHS receives your payment, the contractor will contact you to schedule a consultation.</t>
  </si>
  <si>
    <t>2. Submit a $25 payment for a consultation appointment on PHS' secure website: https://www.pennhort.net/raincheck. The $25 fee is non-refundable but it will be credited to the cost of the installation.</t>
  </si>
  <si>
    <t>4. Pending approval of estimate by PWD, PHS will issue the contractor a Notice to Proceed with the installation.</t>
  </si>
  <si>
    <t>5. After your consultation, submit the remaining $75 payment on PHS' secure website: https://www.pennhort.net/raincheck. After PHS receives your payment, the installation contractor will contact you to schedule the installation.</t>
  </si>
  <si>
    <t>5. Contractor will schedule the installation of your permeable paving.  PHS will pay the subsidy to the contractor; your remaining balance is directly payable to the contractor.</t>
  </si>
  <si>
    <t>Permeable Paving</t>
  </si>
  <si>
    <t>5. Contractor will schedule the installation of your depaving.  PHS will pay the subsidy to the contractor; your remaining balance is directly payable to the contractor.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</si>
</sst>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4" x14ac:knownFonts="1">
    <font>
      <sz val="11"/>
      <color theme="1"/>
      <name val="Calibri"/>
      <family val="2"/>
      <scheme val="minor"/>
    </font>
    <font>
      <sz val="11"/>
      <color theme="1"/>
      <name val="Calibri"/>
      <family val="2"/>
      <scheme val="minor"/>
    </font>
    <font>
      <b/>
      <sz val="11"/>
      <color theme="1"/>
      <name val="Calibri"/>
      <family val="2"/>
      <scheme val="minor"/>
    </font>
    <font>
      <b/>
      <u/>
      <sz val="12"/>
      <color theme="1"/>
      <name val="Calibri"/>
      <family val="2"/>
      <scheme val="minor"/>
    </font>
  </fonts>
  <fills count="3">
    <fill>
      <patternFill patternType="none"/>
    </fill>
    <fill>
      <patternFill patternType="gray125"/>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5">
    <xf numFmtId="0" fontId="0" fillId="0" borderId="0" xfId="0"/>
    <xf numFmtId="0" fontId="2" fillId="0" borderId="1" xfId="0" applyFont="1" applyBorder="1"/>
    <xf numFmtId="0" fontId="0" fillId="0" borderId="1" xfId="0" applyBorder="1"/>
    <xf numFmtId="164" fontId="0" fillId="0" borderId="1" xfId="1" applyNumberFormat="1" applyFont="1" applyBorder="1"/>
    <xf numFmtId="0" fontId="2" fillId="0" borderId="0" xfId="0" applyFont="1" applyFill="1"/>
    <xf numFmtId="0" fontId="0" fillId="0" borderId="0" xfId="0" applyFill="1"/>
    <xf numFmtId="0" fontId="2" fillId="0" borderId="0" xfId="0" applyFont="1"/>
    <xf numFmtId="1" fontId="0" fillId="2" borderId="1" xfId="0" applyNumberFormat="1" applyFill="1" applyBorder="1"/>
    <xf numFmtId="0" fontId="0" fillId="0" borderId="0" xfId="0" applyAlignment="1">
      <alignment wrapText="1"/>
    </xf>
    <xf numFmtId="0" fontId="2" fillId="0" borderId="0" xfId="0" applyFont="1" applyFill="1" applyAlignment="1">
      <alignment wrapText="1"/>
    </xf>
    <xf numFmtId="0" fontId="3" fillId="0" borderId="0" xfId="0" applyFont="1"/>
    <xf numFmtId="0" fontId="0" fillId="0" borderId="0" xfId="0" applyBorder="1"/>
    <xf numFmtId="164" fontId="0" fillId="0" borderId="0" xfId="1" applyNumberFormat="1" applyFont="1" applyBorder="1"/>
    <xf numFmtId="0" fontId="0" fillId="0" borderId="0" xfId="0" applyFont="1" applyAlignment="1">
      <alignment wrapText="1"/>
    </xf>
    <xf numFmtId="0" fontId="0" fillId="0" borderId="0" xfId="0" applyFont="1" applyAlignment="1">
      <alignment horizontal="left"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topLeftCell="A13" workbookViewId="0">
      <selection activeCell="B39" sqref="B39"/>
    </sheetView>
  </sheetViews>
  <sheetFormatPr defaultRowHeight="15" x14ac:dyDescent="0.25"/>
  <cols>
    <col min="1" max="1" width="35.5703125" customWidth="1"/>
  </cols>
  <sheetData>
    <row r="1" spans="1:2" s="5" customFormat="1" x14ac:dyDescent="0.25">
      <c r="A1" s="4" t="s">
        <v>8</v>
      </c>
    </row>
    <row r="2" spans="1:2" s="5" customFormat="1" x14ac:dyDescent="0.25">
      <c r="A2" s="4"/>
    </row>
    <row r="3" spans="1:2" s="5" customFormat="1" ht="93" customHeight="1" x14ac:dyDescent="0.25">
      <c r="A3" s="9" t="s">
        <v>11</v>
      </c>
    </row>
    <row r="5" spans="1:2" x14ac:dyDescent="0.25">
      <c r="A5" s="1" t="s">
        <v>0</v>
      </c>
      <c r="B5" s="2"/>
    </row>
    <row r="6" spans="1:2" x14ac:dyDescent="0.25">
      <c r="A6" s="2" t="s">
        <v>1</v>
      </c>
      <c r="B6" s="3">
        <v>975</v>
      </c>
    </row>
    <row r="7" spans="1:2" x14ac:dyDescent="0.25">
      <c r="A7" s="2" t="s">
        <v>2</v>
      </c>
      <c r="B7" s="3">
        <v>875</v>
      </c>
    </row>
    <row r="8" spans="1:2" x14ac:dyDescent="0.25">
      <c r="A8" s="2" t="s">
        <v>3</v>
      </c>
      <c r="B8" s="3">
        <f>B6-B7</f>
        <v>100</v>
      </c>
    </row>
    <row r="9" spans="1:2" x14ac:dyDescent="0.25">
      <c r="A9" s="11"/>
      <c r="B9" s="12"/>
    </row>
    <row r="11" spans="1:2" x14ac:dyDescent="0.25">
      <c r="A11" s="1" t="s">
        <v>4</v>
      </c>
      <c r="B11" s="2"/>
    </row>
    <row r="12" spans="1:2" x14ac:dyDescent="0.25">
      <c r="A12" s="2" t="s">
        <v>5</v>
      </c>
      <c r="B12" s="7"/>
    </row>
    <row r="13" spans="1:2" x14ac:dyDescent="0.25">
      <c r="A13" s="2" t="s">
        <v>1</v>
      </c>
      <c r="B13" s="3">
        <f>B12*17</f>
        <v>0</v>
      </c>
    </row>
    <row r="14" spans="1:2" x14ac:dyDescent="0.25">
      <c r="A14" s="2" t="s">
        <v>2</v>
      </c>
      <c r="B14" s="3">
        <f>IF(B12*16&lt;2000,B12*16,2000)</f>
        <v>0</v>
      </c>
    </row>
    <row r="15" spans="1:2" x14ac:dyDescent="0.25">
      <c r="A15" s="2" t="s">
        <v>3</v>
      </c>
      <c r="B15" s="3">
        <f>B13-B14</f>
        <v>0</v>
      </c>
    </row>
    <row r="18" spans="1:2" x14ac:dyDescent="0.25">
      <c r="A18" s="1" t="s">
        <v>6</v>
      </c>
      <c r="B18" s="2"/>
    </row>
    <row r="19" spans="1:2" x14ac:dyDescent="0.25">
      <c r="A19" s="2" t="s">
        <v>5</v>
      </c>
      <c r="B19" s="7"/>
    </row>
    <row r="20" spans="1:2" x14ac:dyDescent="0.25">
      <c r="A20" s="2" t="s">
        <v>1</v>
      </c>
      <c r="B20" s="3">
        <f>B19*15</f>
        <v>0</v>
      </c>
    </row>
    <row r="21" spans="1:2" x14ac:dyDescent="0.25">
      <c r="A21" s="2" t="s">
        <v>2</v>
      </c>
      <c r="B21" s="3">
        <f>IF(B19*8&lt;2000,B19*8,2000)</f>
        <v>0</v>
      </c>
    </row>
    <row r="22" spans="1:2" x14ac:dyDescent="0.25">
      <c r="A22" s="2" t="s">
        <v>3</v>
      </c>
      <c r="B22" s="3">
        <f>B20-B21</f>
        <v>0</v>
      </c>
    </row>
    <row r="25" spans="1:2" x14ac:dyDescent="0.25">
      <c r="A25" s="1" t="s">
        <v>17</v>
      </c>
      <c r="B25" s="2"/>
    </row>
    <row r="26" spans="1:2" x14ac:dyDescent="0.25">
      <c r="A26" s="2" t="s">
        <v>5</v>
      </c>
      <c r="B26" s="7"/>
    </row>
    <row r="27" spans="1:2" x14ac:dyDescent="0.25">
      <c r="A27" s="2" t="s">
        <v>1</v>
      </c>
      <c r="B27" s="3">
        <f>B26*30</f>
        <v>0</v>
      </c>
    </row>
    <row r="28" spans="1:2" x14ac:dyDescent="0.25">
      <c r="A28" s="2" t="s">
        <v>2</v>
      </c>
      <c r="B28" s="3">
        <f>IF(B26*15&lt;2000,B26*15,2000)</f>
        <v>0</v>
      </c>
    </row>
    <row r="29" spans="1:2" x14ac:dyDescent="0.25">
      <c r="A29" s="2" t="s">
        <v>3</v>
      </c>
      <c r="B29" s="3">
        <f>B27-B28</f>
        <v>0</v>
      </c>
    </row>
    <row r="31" spans="1:2" x14ac:dyDescent="0.25">
      <c r="A31" s="1" t="s">
        <v>18</v>
      </c>
      <c r="B31" s="2"/>
    </row>
    <row r="32" spans="1:2" x14ac:dyDescent="0.25">
      <c r="A32" s="2" t="s">
        <v>5</v>
      </c>
      <c r="B32" s="7">
        <v>0</v>
      </c>
    </row>
    <row r="33" spans="1:2" x14ac:dyDescent="0.25">
      <c r="A33" s="2" t="s">
        <v>1</v>
      </c>
      <c r="B33" s="3">
        <f>B32*35</f>
        <v>0</v>
      </c>
    </row>
    <row r="34" spans="1:2" x14ac:dyDescent="0.25">
      <c r="A34" s="2" t="s">
        <v>2</v>
      </c>
      <c r="B34" s="3">
        <f>IF(B32*15&lt;2000,B32*15,2000)</f>
        <v>0</v>
      </c>
    </row>
    <row r="35" spans="1:2" x14ac:dyDescent="0.25">
      <c r="A35" s="2" t="s">
        <v>3</v>
      </c>
      <c r="B35" s="3">
        <f>B33-B34</f>
        <v>0</v>
      </c>
    </row>
    <row r="37" spans="1:2" x14ac:dyDescent="0.25">
      <c r="A37" s="1" t="s">
        <v>13</v>
      </c>
      <c r="B37" s="2"/>
    </row>
    <row r="38" spans="1:2" x14ac:dyDescent="0.25">
      <c r="A38" s="2" t="s">
        <v>5</v>
      </c>
      <c r="B38" s="7"/>
    </row>
    <row r="39" spans="1:2" x14ac:dyDescent="0.25">
      <c r="A39" s="2" t="s">
        <v>1</v>
      </c>
      <c r="B39" s="3">
        <f>B38*23</f>
        <v>0</v>
      </c>
    </row>
    <row r="40" spans="1:2" x14ac:dyDescent="0.25">
      <c r="A40" s="2" t="s">
        <v>2</v>
      </c>
      <c r="B40" s="3">
        <f>IF(B38*15&lt;2000,B38*15,2000)</f>
        <v>0</v>
      </c>
    </row>
    <row r="41" spans="1:2" x14ac:dyDescent="0.25">
      <c r="A41" s="2" t="s">
        <v>3</v>
      </c>
      <c r="B41" s="3">
        <f>B39-B40</f>
        <v>0</v>
      </c>
    </row>
    <row r="43" spans="1:2" ht="60" x14ac:dyDescent="0.25">
      <c r="A43" s="8"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tabSelected="1" workbookViewId="0">
      <selection activeCell="A30" sqref="A30"/>
    </sheetView>
  </sheetViews>
  <sheetFormatPr defaultRowHeight="15" x14ac:dyDescent="0.25"/>
  <cols>
    <col min="1" max="1" width="210.42578125" bestFit="1" customWidth="1"/>
  </cols>
  <sheetData>
    <row r="1" spans="1:1" ht="15.75" x14ac:dyDescent="0.25">
      <c r="A1" s="10" t="s">
        <v>15</v>
      </c>
    </row>
    <row r="3" spans="1:1" x14ac:dyDescent="0.25">
      <c r="A3" s="6" t="s">
        <v>0</v>
      </c>
    </row>
    <row r="4" spans="1:1" x14ac:dyDescent="0.25">
      <c r="A4" t="s">
        <v>21</v>
      </c>
    </row>
    <row r="5" spans="1:1" x14ac:dyDescent="0.25">
      <c r="A5" t="s">
        <v>20</v>
      </c>
    </row>
    <row r="6" spans="1:1" x14ac:dyDescent="0.25">
      <c r="A6" t="s">
        <v>22</v>
      </c>
    </row>
    <row r="7" spans="1:1" x14ac:dyDescent="0.25">
      <c r="A7" t="s">
        <v>23</v>
      </c>
    </row>
    <row r="8" spans="1:1" x14ac:dyDescent="0.25">
      <c r="A8" t="s">
        <v>26</v>
      </c>
    </row>
    <row r="11" spans="1:1" x14ac:dyDescent="0.25">
      <c r="A11" s="6" t="s">
        <v>4</v>
      </c>
    </row>
    <row r="12" spans="1:1" x14ac:dyDescent="0.25">
      <c r="A12" t="s">
        <v>21</v>
      </c>
    </row>
    <row r="13" spans="1:1" x14ac:dyDescent="0.25">
      <c r="A13" t="s">
        <v>24</v>
      </c>
    </row>
    <row r="14" spans="1:1" x14ac:dyDescent="0.25">
      <c r="A14" t="s">
        <v>12</v>
      </c>
    </row>
    <row r="15" spans="1:1" x14ac:dyDescent="0.25">
      <c r="A15" t="s">
        <v>25</v>
      </c>
    </row>
    <row r="16" spans="1:1" x14ac:dyDescent="0.25">
      <c r="A16" t="s">
        <v>16</v>
      </c>
    </row>
    <row r="19" spans="1:1" x14ac:dyDescent="0.25">
      <c r="A19" s="6" t="s">
        <v>28</v>
      </c>
    </row>
    <row r="20" spans="1:1" x14ac:dyDescent="0.25">
      <c r="A20" t="s">
        <v>21</v>
      </c>
    </row>
    <row r="21" spans="1:1" x14ac:dyDescent="0.25">
      <c r="A21" t="s">
        <v>24</v>
      </c>
    </row>
    <row r="22" spans="1:1" x14ac:dyDescent="0.25">
      <c r="A22" t="s">
        <v>12</v>
      </c>
    </row>
    <row r="23" spans="1:1" x14ac:dyDescent="0.25">
      <c r="A23" t="s">
        <v>25</v>
      </c>
    </row>
    <row r="24" spans="1:1" x14ac:dyDescent="0.25">
      <c r="A24" t="s">
        <v>27</v>
      </c>
    </row>
    <row r="27" spans="1:1" x14ac:dyDescent="0.25">
      <c r="A27" s="6" t="s">
        <v>6</v>
      </c>
    </row>
    <row r="28" spans="1:1" x14ac:dyDescent="0.25">
      <c r="A28" t="s">
        <v>21</v>
      </c>
    </row>
    <row r="29" spans="1:1" x14ac:dyDescent="0.25">
      <c r="A29" t="s">
        <v>24</v>
      </c>
    </row>
    <row r="30" spans="1:1" x14ac:dyDescent="0.25">
      <c r="A30" t="s">
        <v>12</v>
      </c>
    </row>
    <row r="31" spans="1:1" x14ac:dyDescent="0.25">
      <c r="A31" t="s">
        <v>25</v>
      </c>
    </row>
    <row r="32" spans="1:1" x14ac:dyDescent="0.25">
      <c r="A32" t="s">
        <v>29</v>
      </c>
    </row>
    <row r="35" spans="1:1" x14ac:dyDescent="0.25">
      <c r="A35" s="6"/>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election activeCell="K22" sqref="K22"/>
    </sheetView>
  </sheetViews>
  <sheetFormatPr defaultRowHeight="15" x14ac:dyDescent="0.25"/>
  <cols>
    <col min="1" max="1" width="26.28515625" bestFit="1" customWidth="1"/>
  </cols>
  <sheetData>
    <row r="1" spans="1:8" x14ac:dyDescent="0.25">
      <c r="A1" s="6" t="s">
        <v>9</v>
      </c>
    </row>
    <row r="2" spans="1:8" x14ac:dyDescent="0.25">
      <c r="A2" s="6"/>
    </row>
    <row r="3" spans="1:8" ht="61.5" customHeight="1" x14ac:dyDescent="0.25">
      <c r="A3" s="14" t="s">
        <v>19</v>
      </c>
      <c r="B3" s="14"/>
      <c r="C3" s="14"/>
      <c r="D3" s="14"/>
      <c r="E3" s="14"/>
      <c r="F3" s="14"/>
      <c r="G3" s="14"/>
      <c r="H3" s="13"/>
    </row>
    <row r="6" spans="1:8" x14ac:dyDescent="0.25">
      <c r="A6" s="1" t="s">
        <v>0</v>
      </c>
      <c r="B6" s="2"/>
      <c r="C6" s="2"/>
      <c r="D6" s="2"/>
      <c r="E6" s="2"/>
      <c r="F6" s="2"/>
      <c r="G6" s="2"/>
    </row>
    <row r="7" spans="1:8" x14ac:dyDescent="0.25">
      <c r="A7" s="2" t="s">
        <v>1</v>
      </c>
      <c r="B7" s="3">
        <v>975</v>
      </c>
      <c r="C7" s="3">
        <v>975</v>
      </c>
      <c r="D7" s="3">
        <v>975</v>
      </c>
      <c r="E7" s="3">
        <v>975</v>
      </c>
      <c r="F7" s="3">
        <v>975</v>
      </c>
      <c r="G7" s="3">
        <v>975</v>
      </c>
    </row>
    <row r="8" spans="1:8" x14ac:dyDescent="0.25">
      <c r="A8" s="2" t="s">
        <v>2</v>
      </c>
      <c r="B8" s="3">
        <v>875</v>
      </c>
      <c r="C8" s="3">
        <v>875</v>
      </c>
      <c r="D8" s="3">
        <v>875</v>
      </c>
      <c r="E8" s="3">
        <v>875</v>
      </c>
      <c r="F8" s="3">
        <v>875</v>
      </c>
      <c r="G8" s="3">
        <v>875</v>
      </c>
    </row>
    <row r="9" spans="1:8" x14ac:dyDescent="0.25">
      <c r="A9" s="2" t="s">
        <v>3</v>
      </c>
      <c r="B9" s="3">
        <f>B7-B8</f>
        <v>100</v>
      </c>
      <c r="C9" s="3">
        <f t="shared" ref="C9:G9" si="0">C7-C8</f>
        <v>100</v>
      </c>
      <c r="D9" s="3">
        <f t="shared" si="0"/>
        <v>100</v>
      </c>
      <c r="E9" s="3">
        <f t="shared" si="0"/>
        <v>100</v>
      </c>
      <c r="F9" s="3">
        <f t="shared" si="0"/>
        <v>100</v>
      </c>
      <c r="G9" s="3">
        <f t="shared" si="0"/>
        <v>100</v>
      </c>
    </row>
    <row r="11" spans="1:8" x14ac:dyDescent="0.25">
      <c r="A11" s="1" t="s">
        <v>4</v>
      </c>
      <c r="B11" s="2"/>
      <c r="C11" s="2"/>
      <c r="D11" s="2"/>
      <c r="E11" s="2"/>
      <c r="F11" s="2"/>
      <c r="G11" s="2"/>
    </row>
    <row r="12" spans="1:8" x14ac:dyDescent="0.25">
      <c r="A12" s="2" t="s">
        <v>5</v>
      </c>
      <c r="B12" s="7">
        <v>100</v>
      </c>
      <c r="C12" s="7">
        <v>120</v>
      </c>
      <c r="D12" s="7">
        <v>140</v>
      </c>
      <c r="E12" s="7">
        <v>160</v>
      </c>
      <c r="F12" s="7">
        <v>180</v>
      </c>
      <c r="G12" s="7">
        <v>200</v>
      </c>
    </row>
    <row r="13" spans="1:8" x14ac:dyDescent="0.25">
      <c r="A13" s="2" t="s">
        <v>1</v>
      </c>
      <c r="B13" s="3">
        <f t="shared" ref="B13:F13" si="1">B12*17</f>
        <v>1700</v>
      </c>
      <c r="C13" s="3">
        <f t="shared" si="1"/>
        <v>2040</v>
      </c>
      <c r="D13" s="3">
        <f t="shared" si="1"/>
        <v>2380</v>
      </c>
      <c r="E13" s="3">
        <f t="shared" si="1"/>
        <v>2720</v>
      </c>
      <c r="F13" s="3">
        <f t="shared" si="1"/>
        <v>3060</v>
      </c>
      <c r="G13" s="3">
        <f t="shared" ref="G13" si="2">G12*17</f>
        <v>3400</v>
      </c>
    </row>
    <row r="14" spans="1:8" x14ac:dyDescent="0.25">
      <c r="A14" s="2" t="s">
        <v>2</v>
      </c>
      <c r="B14" s="3">
        <f t="shared" ref="B14:F14" si="3">IF(B12*16&lt;2000,B12*16,2000)</f>
        <v>1600</v>
      </c>
      <c r="C14" s="3">
        <f t="shared" si="3"/>
        <v>1920</v>
      </c>
      <c r="D14" s="3">
        <f t="shared" si="3"/>
        <v>2000</v>
      </c>
      <c r="E14" s="3">
        <f t="shared" si="3"/>
        <v>2000</v>
      </c>
      <c r="F14" s="3">
        <f t="shared" si="3"/>
        <v>2000</v>
      </c>
      <c r="G14" s="3">
        <f t="shared" ref="G14" si="4">IF(G12*16&lt;2000,G12*16,2000)</f>
        <v>2000</v>
      </c>
    </row>
    <row r="15" spans="1:8" x14ac:dyDescent="0.25">
      <c r="A15" s="2" t="s">
        <v>3</v>
      </c>
      <c r="B15" s="3">
        <f t="shared" ref="B15:F15" si="5">B13-B14</f>
        <v>100</v>
      </c>
      <c r="C15" s="3">
        <f t="shared" si="5"/>
        <v>120</v>
      </c>
      <c r="D15" s="3">
        <f t="shared" si="5"/>
        <v>380</v>
      </c>
      <c r="E15" s="3">
        <f t="shared" si="5"/>
        <v>720</v>
      </c>
      <c r="F15" s="3">
        <f t="shared" si="5"/>
        <v>1060</v>
      </c>
      <c r="G15" s="3">
        <f t="shared" ref="G15" si="6">G13-G14</f>
        <v>1400</v>
      </c>
    </row>
    <row r="18" spans="1:7" x14ac:dyDescent="0.25">
      <c r="A18" s="1" t="s">
        <v>6</v>
      </c>
      <c r="B18" s="2"/>
      <c r="C18" s="2"/>
      <c r="D18" s="2"/>
      <c r="E18" s="2"/>
      <c r="F18" s="2"/>
      <c r="G18" s="2"/>
    </row>
    <row r="19" spans="1:7" x14ac:dyDescent="0.25">
      <c r="A19" s="2" t="s">
        <v>5</v>
      </c>
      <c r="B19" s="7">
        <v>100</v>
      </c>
      <c r="C19" s="7">
        <v>120</v>
      </c>
      <c r="D19" s="7">
        <v>140</v>
      </c>
      <c r="E19" s="7">
        <v>160</v>
      </c>
      <c r="F19" s="7">
        <v>180</v>
      </c>
      <c r="G19" s="7">
        <v>200</v>
      </c>
    </row>
    <row r="20" spans="1:7" x14ac:dyDescent="0.25">
      <c r="A20" s="2" t="s">
        <v>1</v>
      </c>
      <c r="B20" s="3">
        <f t="shared" ref="B20:F20" si="7">B19*15</f>
        <v>1500</v>
      </c>
      <c r="C20" s="3">
        <f t="shared" si="7"/>
        <v>1800</v>
      </c>
      <c r="D20" s="3">
        <f t="shared" si="7"/>
        <v>2100</v>
      </c>
      <c r="E20" s="3">
        <f t="shared" si="7"/>
        <v>2400</v>
      </c>
      <c r="F20" s="3">
        <f t="shared" si="7"/>
        <v>2700</v>
      </c>
      <c r="G20" s="3">
        <f t="shared" ref="G20" si="8">G19*15</f>
        <v>3000</v>
      </c>
    </row>
    <row r="21" spans="1:7" x14ac:dyDescent="0.25">
      <c r="A21" s="2" t="s">
        <v>2</v>
      </c>
      <c r="B21" s="3">
        <f t="shared" ref="B21:F21" si="9">IF(B19*8&lt;2000,B19*8,2000)</f>
        <v>800</v>
      </c>
      <c r="C21" s="3">
        <f t="shared" si="9"/>
        <v>960</v>
      </c>
      <c r="D21" s="3">
        <f t="shared" si="9"/>
        <v>1120</v>
      </c>
      <c r="E21" s="3">
        <f t="shared" si="9"/>
        <v>1280</v>
      </c>
      <c r="F21" s="3">
        <f t="shared" si="9"/>
        <v>1440</v>
      </c>
      <c r="G21" s="3">
        <f t="shared" ref="G21" si="10">IF(G19*8&lt;2000,G19*8,2000)</f>
        <v>1600</v>
      </c>
    </row>
    <row r="22" spans="1:7" x14ac:dyDescent="0.25">
      <c r="A22" s="2" t="s">
        <v>3</v>
      </c>
      <c r="B22" s="3">
        <f t="shared" ref="B22:F22" si="11">B20-B21</f>
        <v>700</v>
      </c>
      <c r="C22" s="3">
        <f t="shared" si="11"/>
        <v>840</v>
      </c>
      <c r="D22" s="3">
        <f t="shared" si="11"/>
        <v>980</v>
      </c>
      <c r="E22" s="3">
        <f t="shared" si="11"/>
        <v>1120</v>
      </c>
      <c r="F22" s="3">
        <f t="shared" si="11"/>
        <v>1260</v>
      </c>
      <c r="G22" s="3">
        <f t="shared" ref="G22" si="12">G20-G21</f>
        <v>1400</v>
      </c>
    </row>
    <row r="25" spans="1:7" x14ac:dyDescent="0.25">
      <c r="A25" s="1" t="s">
        <v>7</v>
      </c>
      <c r="B25" s="2"/>
      <c r="C25" s="2"/>
      <c r="D25" s="2"/>
      <c r="E25" s="2"/>
      <c r="F25" s="2"/>
      <c r="G25" s="2"/>
    </row>
    <row r="26" spans="1:7" x14ac:dyDescent="0.25">
      <c r="A26" s="2" t="s">
        <v>5</v>
      </c>
      <c r="B26" s="7">
        <v>100</v>
      </c>
      <c r="C26" s="7">
        <v>120</v>
      </c>
      <c r="D26" s="7">
        <v>140</v>
      </c>
      <c r="E26" s="7">
        <v>160</v>
      </c>
      <c r="F26" s="7">
        <v>180</v>
      </c>
      <c r="G26" s="7">
        <v>200</v>
      </c>
    </row>
    <row r="27" spans="1:7" x14ac:dyDescent="0.25">
      <c r="A27" s="2" t="s">
        <v>1</v>
      </c>
      <c r="B27" s="3">
        <f t="shared" ref="B27:F27" si="13">B26*30</f>
        <v>3000</v>
      </c>
      <c r="C27" s="3">
        <f t="shared" si="13"/>
        <v>3600</v>
      </c>
      <c r="D27" s="3">
        <f t="shared" si="13"/>
        <v>4200</v>
      </c>
      <c r="E27" s="3">
        <f t="shared" si="13"/>
        <v>4800</v>
      </c>
      <c r="F27" s="3">
        <f t="shared" si="13"/>
        <v>5400</v>
      </c>
      <c r="G27" s="3">
        <f t="shared" ref="G27" si="14">G26*30</f>
        <v>6000</v>
      </c>
    </row>
    <row r="28" spans="1:7" x14ac:dyDescent="0.25">
      <c r="A28" s="2" t="s">
        <v>2</v>
      </c>
      <c r="B28" s="3">
        <f t="shared" ref="B28:F28" si="15">IF(B26*15&lt;2000,B26*15,2000)</f>
        <v>1500</v>
      </c>
      <c r="C28" s="3">
        <f t="shared" si="15"/>
        <v>1800</v>
      </c>
      <c r="D28" s="3">
        <f t="shared" si="15"/>
        <v>2000</v>
      </c>
      <c r="E28" s="3">
        <f t="shared" si="15"/>
        <v>2000</v>
      </c>
      <c r="F28" s="3">
        <f t="shared" si="15"/>
        <v>2000</v>
      </c>
      <c r="G28" s="3">
        <f t="shared" ref="G28" si="16">IF(G26*15&lt;2000,G26*15,2000)</f>
        <v>2000</v>
      </c>
    </row>
    <row r="29" spans="1:7" x14ac:dyDescent="0.25">
      <c r="A29" s="2" t="s">
        <v>3</v>
      </c>
      <c r="B29" s="3">
        <f t="shared" ref="B29:F29" si="17">B27-B28</f>
        <v>1500</v>
      </c>
      <c r="C29" s="3">
        <f t="shared" si="17"/>
        <v>1800</v>
      </c>
      <c r="D29" s="3">
        <f t="shared" si="17"/>
        <v>2200</v>
      </c>
      <c r="E29" s="3">
        <f t="shared" si="17"/>
        <v>2800</v>
      </c>
      <c r="F29" s="3">
        <f t="shared" si="17"/>
        <v>3400</v>
      </c>
      <c r="G29" s="3">
        <f t="shared" ref="G29" si="18">G27-G28</f>
        <v>4000</v>
      </c>
    </row>
    <row r="32" spans="1:7" x14ac:dyDescent="0.25">
      <c r="A32" s="1" t="s">
        <v>14</v>
      </c>
      <c r="B32" s="2"/>
      <c r="C32" s="2"/>
      <c r="D32" s="2"/>
      <c r="E32" s="2"/>
      <c r="F32" s="2"/>
      <c r="G32" s="2"/>
    </row>
    <row r="33" spans="1:7" x14ac:dyDescent="0.25">
      <c r="A33" s="2" t="s">
        <v>5</v>
      </c>
      <c r="B33" s="7">
        <v>100</v>
      </c>
      <c r="C33" s="7">
        <v>120</v>
      </c>
      <c r="D33" s="7">
        <v>140</v>
      </c>
      <c r="E33" s="7">
        <v>160</v>
      </c>
      <c r="F33" s="7">
        <v>180</v>
      </c>
      <c r="G33" s="7">
        <v>200</v>
      </c>
    </row>
    <row r="34" spans="1:7" x14ac:dyDescent="0.25">
      <c r="A34" s="2" t="s">
        <v>1</v>
      </c>
      <c r="B34" s="3">
        <f t="shared" ref="B34:F34" si="19">B33*23</f>
        <v>2300</v>
      </c>
      <c r="C34" s="3">
        <f t="shared" si="19"/>
        <v>2760</v>
      </c>
      <c r="D34" s="3">
        <f t="shared" si="19"/>
        <v>3220</v>
      </c>
      <c r="E34" s="3">
        <f t="shared" si="19"/>
        <v>3680</v>
      </c>
      <c r="F34" s="3">
        <f t="shared" si="19"/>
        <v>4140</v>
      </c>
      <c r="G34" s="3">
        <f t="shared" ref="G34" si="20">G33*23</f>
        <v>4600</v>
      </c>
    </row>
    <row r="35" spans="1:7" x14ac:dyDescent="0.25">
      <c r="A35" s="2" t="s">
        <v>2</v>
      </c>
      <c r="B35" s="3">
        <f t="shared" ref="B35:F35" si="21">IF(B33*15&lt;2000,B33*15,2000)</f>
        <v>1500</v>
      </c>
      <c r="C35" s="3">
        <f t="shared" si="21"/>
        <v>1800</v>
      </c>
      <c r="D35" s="3">
        <f t="shared" si="21"/>
        <v>2000</v>
      </c>
      <c r="E35" s="3">
        <f t="shared" si="21"/>
        <v>2000</v>
      </c>
      <c r="F35" s="3">
        <f t="shared" si="21"/>
        <v>2000</v>
      </c>
      <c r="G35" s="3">
        <f t="shared" ref="G35" si="22">IF(G33*15&lt;2000,G33*15,2000)</f>
        <v>2000</v>
      </c>
    </row>
    <row r="36" spans="1:7" x14ac:dyDescent="0.25">
      <c r="A36" s="2" t="s">
        <v>3</v>
      </c>
      <c r="B36" s="3">
        <f t="shared" ref="B36:F36" si="23">B34-B35</f>
        <v>800</v>
      </c>
      <c r="C36" s="3">
        <f t="shared" si="23"/>
        <v>960</v>
      </c>
      <c r="D36" s="3">
        <f t="shared" si="23"/>
        <v>1220</v>
      </c>
      <c r="E36" s="3">
        <f t="shared" si="23"/>
        <v>1680</v>
      </c>
      <c r="F36" s="3">
        <f t="shared" si="23"/>
        <v>2140</v>
      </c>
      <c r="G36" s="3">
        <f t="shared" ref="G36" si="24">G34-G35</f>
        <v>2600</v>
      </c>
    </row>
  </sheetData>
  <mergeCells count="1">
    <mergeCell ref="A3:G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Calculator</vt:lpstr>
      <vt:lpstr>Next Steps</vt:lpstr>
      <vt:lpstr>Sample Values</vt:lpstr>
    </vt:vector>
  </TitlesOfParts>
  <Company>pwd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29-</dc:creator>
  <cp:lastModifiedBy>Maggie Wood</cp:lastModifiedBy>
  <cp:lastPrinted>2013-06-25T12:05:20Z</cp:lastPrinted>
  <dcterms:created xsi:type="dcterms:W3CDTF">2013-06-03T14:56:39Z</dcterms:created>
  <dcterms:modified xsi:type="dcterms:W3CDTF">2016-07-13T19:17:59Z</dcterms:modified>
</cp:coreProperties>
</file>